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7"/>
  <workbookPr autoCompressPictures="0"/>
  <mc:AlternateContent xmlns:mc="http://schemas.openxmlformats.org/markup-compatibility/2006">
    <mc:Choice Requires="x15">
      <x15ac:absPath xmlns:x15ac="http://schemas.microsoft.com/office/spreadsheetml/2010/11/ac" url="/Users/katedavies/Documents/2020/Fringe/"/>
    </mc:Choice>
  </mc:AlternateContent>
  <xr:revisionPtr revIDLastSave="0" documentId="8_{BC8D8B15-EB8F-5446-90D2-8FF981534940}" xr6:coauthVersionLast="45" xr6:coauthVersionMax="45" xr10:uidLastSave="{00000000-0000-0000-0000-000000000000}"/>
  <bookViews>
    <workbookView xWindow="0" yWindow="460" windowWidth="40140" windowHeight="2258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5" i="1" l="1"/>
  <c r="D17" i="1" s="1"/>
  <c r="D24" i="1"/>
  <c r="D18" i="1"/>
  <c r="D36" i="1"/>
  <c r="D20" i="1"/>
  <c r="D21" i="1"/>
  <c r="D22" i="1"/>
  <c r="D16" i="1"/>
  <c r="D35" i="1" l="1"/>
  <c r="D37" i="1" s="1"/>
  <c r="D38" i="1" s="1"/>
  <c r="D39" i="1" l="1"/>
  <c r="D40" i="1" s="1"/>
  <c r="D41" i="1" s="1"/>
</calcChain>
</file>

<file path=xl/sharedStrings.xml><?xml version="1.0" encoding="utf-8"?>
<sst xmlns="http://schemas.openxmlformats.org/spreadsheetml/2006/main" count="118" uniqueCount="85">
  <si>
    <t>A</t>
  </si>
  <si>
    <t>Shows</t>
  </si>
  <si>
    <t>B</t>
  </si>
  <si>
    <t>Seats</t>
  </si>
  <si>
    <t>C</t>
  </si>
  <si>
    <t>Average percentage audience expected</t>
  </si>
  <si>
    <t>%</t>
  </si>
  <si>
    <t>D</t>
  </si>
  <si>
    <t>Rand</t>
  </si>
  <si>
    <t>E</t>
  </si>
  <si>
    <t>F</t>
  </si>
  <si>
    <t>Persons</t>
  </si>
  <si>
    <t>G</t>
  </si>
  <si>
    <t>H</t>
  </si>
  <si>
    <t>I</t>
  </si>
  <si>
    <t>Duration of stay</t>
  </si>
  <si>
    <t>J</t>
  </si>
  <si>
    <t>POTENTIAL AUDIENCE AND INCOME STATISTICS</t>
  </si>
  <si>
    <t>K</t>
  </si>
  <si>
    <t>Average audience per performance</t>
  </si>
  <si>
    <t xml:space="preserve">C% of B </t>
  </si>
  <si>
    <t>Average income per performance</t>
  </si>
  <si>
    <t>L</t>
  </si>
  <si>
    <t>EXPENSES OF GRAHAMSTOWN LEG OF PRODUCTION</t>
  </si>
  <si>
    <t>Accommodation</t>
  </si>
  <si>
    <t>S&amp;T / daily allowance</t>
  </si>
  <si>
    <t>Venue Rental</t>
  </si>
  <si>
    <t>M</t>
  </si>
  <si>
    <t>N</t>
  </si>
  <si>
    <t>O</t>
  </si>
  <si>
    <t>INCOME LESS EXPENSES</t>
  </si>
  <si>
    <t>Comps</t>
  </si>
  <si>
    <t>Ticket Price</t>
  </si>
  <si>
    <t>C% of B x E</t>
  </si>
  <si>
    <t>L x E x A</t>
  </si>
  <si>
    <t>D x A</t>
  </si>
  <si>
    <t>G x H</t>
  </si>
  <si>
    <t>G x I x J</t>
  </si>
  <si>
    <t>G x K x J</t>
  </si>
  <si>
    <t>P</t>
  </si>
  <si>
    <t>Ticket Commission</t>
  </si>
  <si>
    <t>Q</t>
  </si>
  <si>
    <t>R</t>
  </si>
  <si>
    <t>GROSS INCOME AFTER ALL PERFORMANCES</t>
  </si>
  <si>
    <t xml:space="preserve">  </t>
  </si>
  <si>
    <t>10% Contingency</t>
  </si>
  <si>
    <t>U</t>
  </si>
  <si>
    <t>TOTAL EXPENSES</t>
  </si>
  <si>
    <t>M – U</t>
  </si>
  <si>
    <t>Application Fee</t>
  </si>
  <si>
    <t>Number of Performerd Comps Issued for production</t>
  </si>
  <si>
    <t xml:space="preserve">Performers' Complimentary ticket charges </t>
  </si>
  <si>
    <r>
      <t xml:space="preserve">VARIABLES </t>
    </r>
    <r>
      <rPr>
        <sz val="11"/>
        <rFont val="Calibri"/>
        <scheme val="minor"/>
      </rPr>
      <t>(all prices include VAT)</t>
    </r>
  </si>
  <si>
    <t>variable</t>
  </si>
  <si>
    <t>Total</t>
  </si>
  <si>
    <t>Average performers  complimentary tickets drawn per show</t>
  </si>
  <si>
    <t>Number of performances scheduled (average 6)</t>
  </si>
  <si>
    <t>Number of seats in venue (Average 110)</t>
  </si>
  <si>
    <t>Venue rental per performance R350-R650)</t>
  </si>
  <si>
    <t>Number of persons in travelling party</t>
  </si>
  <si>
    <t>Transport cost (per person return)</t>
  </si>
  <si>
    <t>Accommodation cost (per person per night)</t>
  </si>
  <si>
    <t>Nights</t>
  </si>
  <si>
    <t>Subsistence /  food (per person per day)</t>
  </si>
  <si>
    <t>Return transport to Makhanda</t>
  </si>
  <si>
    <t>(A x F) - 2000</t>
  </si>
  <si>
    <t>Programme advert (if applicable)</t>
  </si>
  <si>
    <t>Website advertising (if applicable)</t>
  </si>
  <si>
    <t>Piano hire (if applicable)</t>
  </si>
  <si>
    <t>Digital posters (if applicable)</t>
  </si>
  <si>
    <t>Business card flyers (if applicable)</t>
  </si>
  <si>
    <t>R2000 / R3 500 / R6 500</t>
  </si>
  <si>
    <t>Posters / Publicity materials</t>
  </si>
  <si>
    <t>Marketing - other</t>
  </si>
  <si>
    <t>Photography / DVDs etc.</t>
  </si>
  <si>
    <t>Other miscellaneous costs</t>
  </si>
  <si>
    <t>18%</t>
  </si>
  <si>
    <t>VAT @ 15%</t>
  </si>
  <si>
    <t>N x R1,20</t>
  </si>
  <si>
    <t>EXPENSES</t>
  </si>
  <si>
    <t>10% of R</t>
  </si>
  <si>
    <t>15% x (M-O- P)</t>
  </si>
  <si>
    <t>R550 / R750</t>
  </si>
  <si>
    <t>Additional rehearsal fee (if applicable)</t>
  </si>
  <si>
    <t>Budget calculator - 2020 National Arts Festival Fringe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</si>
</sst>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R&quot;#,##0_);[Red]\(&quot;R&quot;#,##0\)"/>
    <numFmt numFmtId="164" formatCode="&quot;R&quot;#,##0;[Red]\-&quot;R&quot;#,##0"/>
    <numFmt numFmtId="165" formatCode="[$R-436]\ #,##0"/>
    <numFmt numFmtId="166" formatCode="[$R-436]\ #,##0.00"/>
    <numFmt numFmtId="167" formatCode="#,##0.00_ ;[Red]\-#,##0.00\ "/>
  </numFmts>
  <fonts count="9" x14ac:knownFonts="1">
    <font>
      <sz val="10"/>
      <name val="Arial"/>
    </font>
    <font>
      <b/>
      <sz val="11"/>
      <name val="Calibri"/>
      <scheme val="minor"/>
    </font>
    <font>
      <sz val="11"/>
      <name val="Calibri"/>
      <scheme val="minor"/>
    </font>
    <font>
      <sz val="10"/>
      <name val="Calibri"/>
      <scheme val="minor"/>
    </font>
    <font>
      <b/>
      <sz val="9"/>
      <name val="Calibri"/>
      <scheme val="minor"/>
    </font>
    <font>
      <b/>
      <sz val="10"/>
      <name val="Calibri"/>
      <scheme val="minor"/>
    </font>
    <font>
      <b/>
      <sz val="14"/>
      <name val="Calibri"/>
      <scheme val="minor"/>
    </font>
    <font>
      <u/>
      <sz val="10"/>
      <color theme="10"/>
      <name val="Arial"/>
    </font>
    <font>
      <u/>
      <sz val="10"/>
      <color theme="11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1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90">
    <xf numFmtId="0" fontId="0" fillId="0" borderId="0" xfId="0"/>
    <xf numFmtId="0" fontId="1" fillId="0" borderId="0" xfId="0" applyFont="1" applyAlignment="1">
      <alignment horizontal="centerContinuous"/>
    </xf>
    <xf numFmtId="0" fontId="1" fillId="0" borderId="0" xfId="0" applyFont="1"/>
    <xf numFmtId="0" fontId="2" fillId="2" borderId="5" xfId="0" applyFont="1" applyFill="1" applyBorder="1" applyAlignment="1">
      <alignment wrapText="1"/>
    </xf>
    <xf numFmtId="0" fontId="2" fillId="0" borderId="0" xfId="0" applyFont="1"/>
    <xf numFmtId="0" fontId="1" fillId="0" borderId="4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2" borderId="9" xfId="0" applyFont="1" applyFill="1" applyBorder="1" applyAlignment="1">
      <alignment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/>
    <xf numFmtId="0" fontId="2" fillId="0" borderId="6" xfId="0" applyFont="1" applyBorder="1" applyAlignment="1">
      <alignment wrapText="1"/>
    </xf>
    <xf numFmtId="0" fontId="1" fillId="0" borderId="6" xfId="0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1" fillId="0" borderId="2" xfId="0" applyFont="1" applyBorder="1" applyAlignment="1">
      <alignment horizontal="right" wrapText="1"/>
    </xf>
    <xf numFmtId="0" fontId="1" fillId="0" borderId="5" xfId="0" applyFont="1" applyBorder="1" applyAlignment="1">
      <alignment wrapText="1"/>
    </xf>
    <xf numFmtId="0" fontId="1" fillId="0" borderId="4" xfId="0" applyFont="1" applyBorder="1" applyAlignment="1">
      <alignment horizontal="right" wrapText="1"/>
    </xf>
    <xf numFmtId="49" fontId="1" fillId="0" borderId="4" xfId="0" applyNumberFormat="1" applyFont="1" applyBorder="1" applyAlignment="1">
      <alignment horizontal="right" wrapText="1"/>
    </xf>
    <xf numFmtId="0" fontId="2" fillId="0" borderId="3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0" borderId="0" xfId="0" applyFont="1" applyAlignment="1">
      <alignment horizontal="center"/>
    </xf>
    <xf numFmtId="6" fontId="1" fillId="0" borderId="2" xfId="0" applyNumberFormat="1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right" wrapText="1"/>
    </xf>
    <xf numFmtId="0" fontId="6" fillId="0" borderId="0" xfId="0" applyFont="1" applyAlignment="1">
      <alignment horizontal="left"/>
    </xf>
    <xf numFmtId="0" fontId="2" fillId="0" borderId="4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right" wrapText="1"/>
    </xf>
    <xf numFmtId="164" fontId="4" fillId="0" borderId="2" xfId="0" applyNumberFormat="1" applyFont="1" applyFill="1" applyBorder="1" applyAlignment="1">
      <alignment horizontal="right" wrapText="1"/>
    </xf>
    <xf numFmtId="164" fontId="5" fillId="0" borderId="2" xfId="0" applyNumberFormat="1" applyFont="1" applyFill="1" applyBorder="1" applyAlignment="1">
      <alignment horizontal="right" wrapText="1"/>
    </xf>
    <xf numFmtId="49" fontId="1" fillId="0" borderId="3" xfId="0" applyNumberFormat="1" applyFont="1" applyBorder="1" applyAlignment="1">
      <alignment horizontal="right" wrapText="1"/>
    </xf>
    <xf numFmtId="0" fontId="2" fillId="0" borderId="4" xfId="0" applyFont="1" applyBorder="1"/>
    <xf numFmtId="0" fontId="1" fillId="0" borderId="1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right" wrapText="1"/>
    </xf>
    <xf numFmtId="0" fontId="1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1" fillId="0" borderId="17" xfId="0" applyFont="1" applyBorder="1" applyAlignment="1">
      <alignment horizontal="right" vertical="center" wrapText="1"/>
    </xf>
    <xf numFmtId="0" fontId="1" fillId="0" borderId="19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6" fontId="5" fillId="0" borderId="2" xfId="0" applyNumberFormat="1" applyFont="1" applyFill="1" applyBorder="1" applyAlignment="1">
      <alignment horizontal="right" wrapText="1"/>
    </xf>
    <xf numFmtId="4" fontId="2" fillId="0" borderId="7" xfId="0" applyNumberFormat="1" applyFont="1" applyFill="1" applyBorder="1" applyAlignment="1">
      <alignment vertical="top" wrapText="1"/>
    </xf>
    <xf numFmtId="4" fontId="2" fillId="0" borderId="6" xfId="0" applyNumberFormat="1" applyFont="1" applyFill="1" applyBorder="1" applyAlignment="1">
      <alignment vertical="top" wrapText="1"/>
    </xf>
    <xf numFmtId="165" fontId="1" fillId="0" borderId="7" xfId="0" applyNumberFormat="1" applyFont="1" applyBorder="1" applyAlignment="1">
      <alignment horizontal="right" wrapText="1"/>
    </xf>
    <xf numFmtId="0" fontId="1" fillId="0" borderId="6" xfId="0" applyFont="1" applyBorder="1" applyAlignment="1">
      <alignment horizontal="right" wrapText="1"/>
    </xf>
    <xf numFmtId="0" fontId="2" fillId="0" borderId="7" xfId="0" applyNumberFormat="1" applyFont="1" applyBorder="1" applyAlignment="1">
      <alignment horizontal="right" wrapText="1"/>
    </xf>
    <xf numFmtId="0" fontId="2" fillId="0" borderId="6" xfId="0" applyNumberFormat="1" applyFont="1" applyBorder="1" applyAlignment="1">
      <alignment horizontal="right" wrapText="1"/>
    </xf>
    <xf numFmtId="1" fontId="2" fillId="0" borderId="7" xfId="0" applyNumberFormat="1" applyFont="1" applyBorder="1" applyAlignment="1">
      <alignment horizontal="right" wrapText="1"/>
    </xf>
    <xf numFmtId="1" fontId="2" fillId="0" borderId="6" xfId="0" applyNumberFormat="1" applyFont="1" applyBorder="1" applyAlignment="1">
      <alignment horizontal="right" wrapText="1"/>
    </xf>
    <xf numFmtId="4" fontId="2" fillId="0" borderId="7" xfId="0" applyNumberFormat="1" applyFont="1" applyBorder="1" applyAlignment="1">
      <alignment wrapText="1"/>
    </xf>
    <xf numFmtId="4" fontId="2" fillId="0" borderId="6" xfId="0" applyNumberFormat="1" applyFont="1" applyBorder="1" applyAlignment="1">
      <alignment wrapText="1"/>
    </xf>
    <xf numFmtId="165" fontId="2" fillId="0" borderId="7" xfId="0" applyNumberFormat="1" applyFont="1" applyBorder="1" applyAlignment="1">
      <alignment horizontal="right" wrapText="1"/>
    </xf>
    <xf numFmtId="165" fontId="2" fillId="0" borderId="6" xfId="0" applyNumberFormat="1" applyFont="1" applyBorder="1" applyAlignment="1">
      <alignment horizontal="right" wrapText="1"/>
    </xf>
    <xf numFmtId="166" fontId="2" fillId="0" borderId="7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wrapText="1"/>
    </xf>
    <xf numFmtId="0" fontId="3" fillId="0" borderId="6" xfId="0" applyFont="1" applyBorder="1" applyAlignment="1">
      <alignment wrapText="1"/>
    </xf>
    <xf numFmtId="4" fontId="0" fillId="0" borderId="6" xfId="0" applyNumberFormat="1" applyFill="1" applyBorder="1" applyAlignment="1">
      <alignment vertical="top" wrapText="1"/>
    </xf>
    <xf numFmtId="0" fontId="2" fillId="0" borderId="6" xfId="0" applyFont="1" applyBorder="1" applyAlignment="1">
      <alignment wrapText="1"/>
    </xf>
    <xf numFmtId="165" fontId="2" fillId="0" borderId="7" xfId="0" applyNumberFormat="1" applyFont="1" applyBorder="1" applyAlignment="1">
      <alignment horizontal="center" wrapText="1"/>
    </xf>
    <xf numFmtId="165" fontId="2" fillId="0" borderId="6" xfId="0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1" fillId="2" borderId="7" xfId="0" applyFont="1" applyFill="1" applyBorder="1" applyAlignment="1">
      <alignment wrapText="1"/>
    </xf>
    <xf numFmtId="0" fontId="1" fillId="2" borderId="13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" fontId="2" fillId="0" borderId="11" xfId="0" applyNumberFormat="1" applyFont="1" applyBorder="1" applyAlignment="1">
      <alignment wrapText="1"/>
    </xf>
    <xf numFmtId="4" fontId="2" fillId="0" borderId="2" xfId="0" applyNumberFormat="1" applyFont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2" fillId="2" borderId="9" xfId="0" applyFont="1" applyFill="1" applyBorder="1" applyAlignment="1">
      <alignment wrapText="1"/>
    </xf>
    <xf numFmtId="0" fontId="1" fillId="2" borderId="9" xfId="0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9" fontId="2" fillId="0" borderId="7" xfId="0" applyNumberFormat="1" applyFont="1" applyBorder="1" applyAlignment="1">
      <alignment horizontal="center" wrapText="1"/>
    </xf>
    <xf numFmtId="3" fontId="2" fillId="0" borderId="7" xfId="0" applyNumberFormat="1" applyFont="1" applyBorder="1" applyAlignment="1">
      <alignment horizontal="center" wrapText="1"/>
    </xf>
    <xf numFmtId="3" fontId="2" fillId="0" borderId="6" xfId="0" applyNumberFormat="1" applyFont="1" applyBorder="1" applyAlignment="1">
      <alignment horizontal="center" wrapText="1"/>
    </xf>
    <xf numFmtId="167" fontId="1" fillId="0" borderId="18" xfId="0" applyNumberFormat="1" applyFont="1" applyBorder="1" applyAlignment="1">
      <alignment vertical="center"/>
    </xf>
    <xf numFmtId="167" fontId="1" fillId="0" borderId="16" xfId="0" applyNumberFormat="1" applyFont="1" applyBorder="1" applyAlignment="1">
      <alignment vertical="center"/>
    </xf>
    <xf numFmtId="4" fontId="1" fillId="0" borderId="7" xfId="0" applyNumberFormat="1" applyFont="1" applyBorder="1" applyAlignment="1">
      <alignment wrapText="1"/>
    </xf>
    <xf numFmtId="4" fontId="1" fillId="0" borderId="6" xfId="0" applyNumberFormat="1" applyFont="1" applyBorder="1" applyAlignment="1">
      <alignment wrapText="1"/>
    </xf>
    <xf numFmtId="4" fontId="1" fillId="0" borderId="12" xfId="0" applyNumberFormat="1" applyFont="1" applyBorder="1" applyAlignment="1">
      <alignment wrapText="1"/>
    </xf>
    <xf numFmtId="4" fontId="1" fillId="0" borderId="10" xfId="0" applyNumberFormat="1" applyFont="1" applyBorder="1" applyAlignment="1">
      <alignment wrapText="1"/>
    </xf>
    <xf numFmtId="4" fontId="1" fillId="0" borderId="11" xfId="0" applyNumberFormat="1" applyFont="1" applyBorder="1" applyAlignment="1">
      <alignment wrapText="1"/>
    </xf>
    <xf numFmtId="4" fontId="1" fillId="0" borderId="2" xfId="0" applyNumberFormat="1" applyFont="1" applyBorder="1" applyAlignment="1">
      <alignment wrapText="1"/>
    </xf>
    <xf numFmtId="4" fontId="2" fillId="0" borderId="4" xfId="0" applyNumberFormat="1" applyFont="1" applyBorder="1" applyAlignment="1">
      <alignment wrapText="1"/>
    </xf>
    <xf numFmtId="4" fontId="2" fillId="0" borderId="14" xfId="0" applyNumberFormat="1" applyFont="1" applyBorder="1" applyAlignment="1">
      <alignment wrapText="1"/>
    </xf>
    <xf numFmtId="4" fontId="2" fillId="0" borderId="3" xfId="0" applyNumberFormat="1" applyFont="1" applyBorder="1" applyAlignment="1">
      <alignment wrapText="1"/>
    </xf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292100</xdr:colOff>
      <xdr:row>0</xdr:row>
      <xdr:rowOff>73795</xdr:rowOff>
    </xdr:from>
    <xdr:to>
      <xdr:col>3</xdr:col>
      <xdr:colOff>876300</xdr:colOff>
      <xdr:row>1</xdr:row>
      <xdr:rowOff>299855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70500" y="73795"/>
          <a:ext cx="584200" cy="4673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0"/>
  <sheetViews>
    <sheetView tabSelected="1" topLeftCell="B1" zoomScale="150" zoomScaleNormal="150" zoomScalePageLayoutView="150" workbookViewId="0">
      <selection activeCell="J10" sqref="J10"/>
    </sheetView>
  </sheetViews>
  <sheetFormatPr baseColWidth="10" defaultColWidth="8.83203125" defaultRowHeight="19" customHeight="1" x14ac:dyDescent="0.2"/>
  <cols>
    <col min="1" max="1" width="6.6640625" style="4" customWidth="1"/>
    <col min="2" max="2" width="40.33203125" style="4" bestFit="1" customWidth="1"/>
    <col min="3" max="3" width="18.33203125" style="4" customWidth="1"/>
    <col min="4" max="4" width="12" style="22" customWidth="1"/>
    <col min="5" max="5" width="4.5" style="22" customWidth="1"/>
    <col min="6" max="6" width="9" style="4" customWidth="1"/>
    <col min="7" max="16384" width="8.83203125" style="4"/>
  </cols>
  <sheetData>
    <row r="1" spans="1:6" s="2" customFormat="1" ht="19" customHeight="1" x14ac:dyDescent="0.25">
      <c r="B1" s="25" t="s">
        <v>84</v>
      </c>
      <c r="C1" s="1"/>
      <c r="D1" s="1"/>
      <c r="E1" s="1"/>
      <c r="F1" s="1"/>
    </row>
    <row r="2" spans="1:6" ht="26" customHeight="1" x14ac:dyDescent="0.2">
      <c r="A2" s="70" t="s">
        <v>52</v>
      </c>
      <c r="B2" s="72"/>
      <c r="C2" s="73"/>
      <c r="D2" s="74"/>
      <c r="E2" s="75"/>
      <c r="F2" s="3"/>
    </row>
    <row r="3" spans="1:6" ht="19" customHeight="1" x14ac:dyDescent="0.2">
      <c r="A3" s="5" t="s">
        <v>0</v>
      </c>
      <c r="B3" s="57" t="s">
        <v>56</v>
      </c>
      <c r="C3" s="60"/>
      <c r="D3" s="63"/>
      <c r="E3" s="64"/>
      <c r="F3" s="6" t="s">
        <v>1</v>
      </c>
    </row>
    <row r="4" spans="1:6" ht="19" customHeight="1" x14ac:dyDescent="0.2">
      <c r="A4" s="7" t="s">
        <v>2</v>
      </c>
      <c r="B4" s="57" t="s">
        <v>57</v>
      </c>
      <c r="C4" s="60"/>
      <c r="D4" s="63"/>
      <c r="E4" s="64"/>
      <c r="F4" s="6" t="s">
        <v>3</v>
      </c>
    </row>
    <row r="5" spans="1:6" ht="19" customHeight="1" x14ac:dyDescent="0.2">
      <c r="A5" s="7" t="s">
        <v>4</v>
      </c>
      <c r="B5" s="57" t="s">
        <v>5</v>
      </c>
      <c r="C5" s="60"/>
      <c r="D5" s="76"/>
      <c r="E5" s="64"/>
      <c r="F5" s="6" t="s">
        <v>6</v>
      </c>
    </row>
    <row r="6" spans="1:6" ht="19" customHeight="1" x14ac:dyDescent="0.2">
      <c r="A6" s="7" t="s">
        <v>7</v>
      </c>
      <c r="B6" s="57" t="s">
        <v>55</v>
      </c>
      <c r="C6" s="60"/>
      <c r="D6" s="77"/>
      <c r="E6" s="78"/>
      <c r="F6" s="6" t="s">
        <v>31</v>
      </c>
    </row>
    <row r="7" spans="1:6" ht="19" customHeight="1" x14ac:dyDescent="0.2">
      <c r="A7" s="7" t="s">
        <v>9</v>
      </c>
      <c r="B7" s="57" t="s">
        <v>32</v>
      </c>
      <c r="C7" s="58"/>
      <c r="D7" s="55"/>
      <c r="E7" s="56"/>
      <c r="F7" s="6" t="s">
        <v>8</v>
      </c>
    </row>
    <row r="8" spans="1:6" ht="19" customHeight="1" x14ac:dyDescent="0.2">
      <c r="A8" s="7" t="s">
        <v>10</v>
      </c>
      <c r="B8" s="57" t="s">
        <v>58</v>
      </c>
      <c r="C8" s="60"/>
      <c r="D8" s="61"/>
      <c r="E8" s="62"/>
      <c r="F8" s="6" t="s">
        <v>8</v>
      </c>
    </row>
    <row r="9" spans="1:6" ht="19" customHeight="1" x14ac:dyDescent="0.2">
      <c r="A9" s="7" t="s">
        <v>12</v>
      </c>
      <c r="B9" s="57" t="s">
        <v>59</v>
      </c>
      <c r="C9" s="60"/>
      <c r="D9" s="63"/>
      <c r="E9" s="64"/>
      <c r="F9" s="6" t="s">
        <v>11</v>
      </c>
    </row>
    <row r="10" spans="1:6" ht="19" customHeight="1" x14ac:dyDescent="0.2">
      <c r="A10" s="7" t="s">
        <v>13</v>
      </c>
      <c r="B10" s="57" t="s">
        <v>60</v>
      </c>
      <c r="C10" s="60"/>
      <c r="D10" s="61"/>
      <c r="E10" s="62"/>
      <c r="F10" s="6" t="s">
        <v>8</v>
      </c>
    </row>
    <row r="11" spans="1:6" ht="19" customHeight="1" x14ac:dyDescent="0.2">
      <c r="A11" s="7" t="s">
        <v>14</v>
      </c>
      <c r="B11" s="57" t="s">
        <v>61</v>
      </c>
      <c r="C11" s="60"/>
      <c r="D11" s="61"/>
      <c r="E11" s="62"/>
      <c r="F11" s="6" t="s">
        <v>8</v>
      </c>
    </row>
    <row r="12" spans="1:6" ht="19" customHeight="1" x14ac:dyDescent="0.2">
      <c r="A12" s="7" t="s">
        <v>16</v>
      </c>
      <c r="B12" s="57" t="s">
        <v>15</v>
      </c>
      <c r="C12" s="60"/>
      <c r="D12" s="63"/>
      <c r="E12" s="64"/>
      <c r="F12" s="6" t="s">
        <v>62</v>
      </c>
    </row>
    <row r="13" spans="1:6" ht="19" customHeight="1" x14ac:dyDescent="0.2">
      <c r="A13" s="7" t="s">
        <v>18</v>
      </c>
      <c r="B13" s="57" t="s">
        <v>63</v>
      </c>
      <c r="C13" s="60"/>
      <c r="D13" s="61"/>
      <c r="E13" s="62"/>
      <c r="F13" s="6" t="s">
        <v>8</v>
      </c>
    </row>
    <row r="14" spans="1:6" ht="22" customHeight="1" x14ac:dyDescent="0.2">
      <c r="A14" s="70" t="s">
        <v>17</v>
      </c>
      <c r="B14" s="71"/>
      <c r="C14" s="71"/>
      <c r="D14" s="8"/>
      <c r="E14" s="9"/>
      <c r="F14" s="10"/>
    </row>
    <row r="15" spans="1:6" ht="19" customHeight="1" x14ac:dyDescent="0.2">
      <c r="A15" s="5" t="s">
        <v>22</v>
      </c>
      <c r="B15" s="11" t="s">
        <v>19</v>
      </c>
      <c r="C15" s="12" t="s">
        <v>20</v>
      </c>
      <c r="D15" s="49">
        <f>SUM(D5*D4)</f>
        <v>0</v>
      </c>
      <c r="E15" s="50"/>
      <c r="F15" s="6" t="s">
        <v>11</v>
      </c>
    </row>
    <row r="16" spans="1:6" ht="19" customHeight="1" x14ac:dyDescent="0.2">
      <c r="A16" s="13"/>
      <c r="B16" s="14" t="s">
        <v>21</v>
      </c>
      <c r="C16" s="15" t="s">
        <v>33</v>
      </c>
      <c r="D16" s="53">
        <f>SUM(D15*D7)</f>
        <v>0</v>
      </c>
      <c r="E16" s="54"/>
      <c r="F16" s="6" t="s">
        <v>8</v>
      </c>
    </row>
    <row r="17" spans="1:6" s="2" customFormat="1" ht="19" customHeight="1" x14ac:dyDescent="0.2">
      <c r="A17" s="16" t="s">
        <v>27</v>
      </c>
      <c r="B17" s="2" t="s">
        <v>43</v>
      </c>
      <c r="C17" s="17" t="s">
        <v>34</v>
      </c>
      <c r="D17" s="45">
        <f>SUM(D15*D7*D3)</f>
        <v>0</v>
      </c>
      <c r="E17" s="46"/>
      <c r="F17" s="16" t="s">
        <v>8</v>
      </c>
    </row>
    <row r="18" spans="1:6" ht="19" customHeight="1" x14ac:dyDescent="0.2">
      <c r="A18" s="5" t="s">
        <v>28</v>
      </c>
      <c r="B18" s="6" t="s">
        <v>50</v>
      </c>
      <c r="C18" s="17" t="s">
        <v>35</v>
      </c>
      <c r="D18" s="47">
        <f>SUM(D6*D3)</f>
        <v>0</v>
      </c>
      <c r="E18" s="48"/>
      <c r="F18" s="6" t="s">
        <v>31</v>
      </c>
    </row>
    <row r="19" spans="1:6" ht="24" customHeight="1" x14ac:dyDescent="0.2">
      <c r="A19" s="65" t="s">
        <v>23</v>
      </c>
      <c r="B19" s="66"/>
      <c r="C19" s="66"/>
      <c r="D19" s="66"/>
      <c r="E19" s="66"/>
      <c r="F19" s="67"/>
    </row>
    <row r="20" spans="1:6" ht="19" customHeight="1" x14ac:dyDescent="0.2">
      <c r="A20" s="13"/>
      <c r="B20" s="14" t="s">
        <v>64</v>
      </c>
      <c r="C20" s="15" t="s">
        <v>36</v>
      </c>
      <c r="D20" s="68">
        <f>SUM(D9*D10)</f>
        <v>0</v>
      </c>
      <c r="E20" s="69"/>
      <c r="F20" s="13" t="s">
        <v>8</v>
      </c>
    </row>
    <row r="21" spans="1:6" ht="19" customHeight="1" x14ac:dyDescent="0.2">
      <c r="A21" s="6"/>
      <c r="B21" s="14" t="s">
        <v>24</v>
      </c>
      <c r="C21" s="15" t="s">
        <v>37</v>
      </c>
      <c r="D21" s="51">
        <f>SUM(D9*D11*D12)</f>
        <v>0</v>
      </c>
      <c r="E21" s="52"/>
      <c r="F21" s="6" t="s">
        <v>8</v>
      </c>
    </row>
    <row r="22" spans="1:6" ht="19" customHeight="1" x14ac:dyDescent="0.2">
      <c r="A22" s="6"/>
      <c r="B22" s="14" t="s">
        <v>25</v>
      </c>
      <c r="C22" s="15" t="s">
        <v>38</v>
      </c>
      <c r="D22" s="51">
        <f>SUM(D9*D13*D12)</f>
        <v>0</v>
      </c>
      <c r="E22" s="52"/>
      <c r="F22" s="6" t="s">
        <v>8</v>
      </c>
    </row>
    <row r="23" spans="1:6" ht="19" customHeight="1" x14ac:dyDescent="0.2">
      <c r="A23" s="6"/>
      <c r="B23" s="14" t="s">
        <v>49</v>
      </c>
      <c r="C23" s="23"/>
      <c r="D23" s="51">
        <v>3000</v>
      </c>
      <c r="E23" s="52"/>
      <c r="F23" s="6" t="s">
        <v>8</v>
      </c>
    </row>
    <row r="24" spans="1:6" ht="19" customHeight="1" x14ac:dyDescent="0.2">
      <c r="A24" s="6"/>
      <c r="B24" s="14" t="s">
        <v>26</v>
      </c>
      <c r="C24" s="15" t="s">
        <v>65</v>
      </c>
      <c r="D24" s="51">
        <f>SUM(D8*D3)-2000</f>
        <v>-2000</v>
      </c>
      <c r="E24" s="52"/>
      <c r="F24" s="6" t="s">
        <v>8</v>
      </c>
    </row>
    <row r="25" spans="1:6" ht="19" customHeight="1" x14ac:dyDescent="0.2">
      <c r="A25" s="26"/>
      <c r="B25" s="27" t="s">
        <v>68</v>
      </c>
      <c r="C25" s="29" t="s">
        <v>82</v>
      </c>
      <c r="D25" s="43"/>
      <c r="E25" s="44"/>
      <c r="F25" s="26" t="s">
        <v>8</v>
      </c>
    </row>
    <row r="26" spans="1:6" ht="19" customHeight="1" x14ac:dyDescent="0.2">
      <c r="A26" s="26"/>
      <c r="B26" s="27" t="s">
        <v>83</v>
      </c>
      <c r="C26" s="42">
        <v>400</v>
      </c>
      <c r="D26" s="43"/>
      <c r="E26" s="44"/>
      <c r="F26" s="26" t="s">
        <v>8</v>
      </c>
    </row>
    <row r="27" spans="1:6" ht="26" customHeight="1" x14ac:dyDescent="0.2">
      <c r="A27" s="26"/>
      <c r="B27" s="27" t="s">
        <v>66</v>
      </c>
      <c r="C27" s="28" t="s">
        <v>71</v>
      </c>
      <c r="D27" s="43"/>
      <c r="E27" s="44"/>
      <c r="F27" s="26" t="s">
        <v>8</v>
      </c>
    </row>
    <row r="28" spans="1:6" ht="19" customHeight="1" x14ac:dyDescent="0.2">
      <c r="A28" s="26"/>
      <c r="B28" s="27" t="s">
        <v>67</v>
      </c>
      <c r="C28" s="30">
        <v>200</v>
      </c>
      <c r="D28" s="43"/>
      <c r="E28" s="44"/>
      <c r="F28" s="26" t="s">
        <v>8</v>
      </c>
    </row>
    <row r="29" spans="1:6" ht="19" customHeight="1" x14ac:dyDescent="0.2">
      <c r="A29" s="26"/>
      <c r="B29" s="27" t="s">
        <v>69</v>
      </c>
      <c r="C29" s="31">
        <v>350</v>
      </c>
      <c r="D29" s="43"/>
      <c r="E29" s="59"/>
      <c r="F29" s="26" t="s">
        <v>8</v>
      </c>
    </row>
    <row r="30" spans="1:6" ht="19" customHeight="1" x14ac:dyDescent="0.2">
      <c r="A30" s="26"/>
      <c r="B30" s="27" t="s">
        <v>70</v>
      </c>
      <c r="C30" s="31">
        <v>400</v>
      </c>
      <c r="D30" s="43"/>
      <c r="E30" s="59"/>
      <c r="F30" s="26" t="s">
        <v>8</v>
      </c>
    </row>
    <row r="31" spans="1:6" ht="19" customHeight="1" x14ac:dyDescent="0.2">
      <c r="A31" s="26"/>
      <c r="B31" s="27" t="s">
        <v>72</v>
      </c>
      <c r="C31" s="29" t="s">
        <v>53</v>
      </c>
      <c r="D31" s="43"/>
      <c r="E31" s="59"/>
      <c r="F31" s="26" t="s">
        <v>8</v>
      </c>
    </row>
    <row r="32" spans="1:6" ht="19" customHeight="1" x14ac:dyDescent="0.2">
      <c r="A32" s="26"/>
      <c r="B32" s="27" t="s">
        <v>73</v>
      </c>
      <c r="C32" s="29" t="s">
        <v>53</v>
      </c>
      <c r="D32" s="43"/>
      <c r="E32" s="44"/>
      <c r="F32" s="26" t="s">
        <v>8</v>
      </c>
    </row>
    <row r="33" spans="1:6" ht="19" customHeight="1" x14ac:dyDescent="0.2">
      <c r="A33" s="26"/>
      <c r="B33" s="27" t="s">
        <v>74</v>
      </c>
      <c r="C33" s="29" t="s">
        <v>53</v>
      </c>
      <c r="D33" s="43"/>
      <c r="E33" s="44"/>
      <c r="F33" s="26" t="s">
        <v>8</v>
      </c>
    </row>
    <row r="34" spans="1:6" ht="19" customHeight="1" x14ac:dyDescent="0.2">
      <c r="A34" s="26"/>
      <c r="B34" s="27" t="s">
        <v>75</v>
      </c>
      <c r="C34" s="29" t="s">
        <v>53</v>
      </c>
      <c r="D34" s="43"/>
      <c r="E34" s="44"/>
      <c r="F34" s="26" t="s">
        <v>8</v>
      </c>
    </row>
    <row r="35" spans="1:6" ht="19" customHeight="1" x14ac:dyDescent="0.2">
      <c r="A35" s="5" t="s">
        <v>29</v>
      </c>
      <c r="B35" s="13" t="s">
        <v>40</v>
      </c>
      <c r="C35" s="18" t="s">
        <v>76</v>
      </c>
      <c r="D35" s="87">
        <f>SUM(D17*18%)</f>
        <v>0</v>
      </c>
      <c r="E35" s="87"/>
      <c r="F35" s="6" t="s">
        <v>8</v>
      </c>
    </row>
    <row r="36" spans="1:6" ht="19" customHeight="1" x14ac:dyDescent="0.2">
      <c r="A36" s="16" t="s">
        <v>39</v>
      </c>
      <c r="B36" s="19" t="s">
        <v>51</v>
      </c>
      <c r="C36" s="32" t="s">
        <v>78</v>
      </c>
      <c r="D36" s="88">
        <f>SUM(D18*1.2)</f>
        <v>0</v>
      </c>
      <c r="E36" s="89"/>
      <c r="F36" s="20" t="s">
        <v>8</v>
      </c>
    </row>
    <row r="37" spans="1:6" ht="19" customHeight="1" x14ac:dyDescent="0.2">
      <c r="A37" s="5" t="s">
        <v>41</v>
      </c>
      <c r="B37" s="33" t="s">
        <v>77</v>
      </c>
      <c r="C37" s="17" t="s">
        <v>81</v>
      </c>
      <c r="D37" s="87">
        <f>SUM(D17-D35-D36)*15%</f>
        <v>0</v>
      </c>
      <c r="E37" s="87"/>
      <c r="F37" s="6" t="s">
        <v>8</v>
      </c>
    </row>
    <row r="38" spans="1:6" s="2" customFormat="1" ht="19" customHeight="1" x14ac:dyDescent="0.2">
      <c r="A38" s="7" t="s">
        <v>42</v>
      </c>
      <c r="B38" s="21" t="s">
        <v>79</v>
      </c>
      <c r="C38" s="24" t="s">
        <v>54</v>
      </c>
      <c r="D38" s="85">
        <f>SUM(D20:E37)</f>
        <v>1000</v>
      </c>
      <c r="E38" s="86"/>
      <c r="F38" s="7" t="s">
        <v>8</v>
      </c>
    </row>
    <row r="39" spans="1:6" s="2" customFormat="1" ht="19" customHeight="1" x14ac:dyDescent="0.2">
      <c r="A39" s="5"/>
      <c r="B39" s="14" t="s">
        <v>45</v>
      </c>
      <c r="C39" s="15" t="s">
        <v>80</v>
      </c>
      <c r="D39" s="81">
        <f>SUM(D38*10%)</f>
        <v>100</v>
      </c>
      <c r="E39" s="82"/>
      <c r="F39" s="5" t="s">
        <v>8</v>
      </c>
    </row>
    <row r="40" spans="1:6" s="2" customFormat="1" ht="19" customHeight="1" thickBot="1" x14ac:dyDescent="0.25">
      <c r="A40" s="34" t="s">
        <v>46</v>
      </c>
      <c r="B40" s="35" t="s">
        <v>47</v>
      </c>
      <c r="C40" s="36"/>
      <c r="D40" s="83">
        <f>SUM(D38:E39)</f>
        <v>1100</v>
      </c>
      <c r="E40" s="84"/>
      <c r="F40" s="16" t="s">
        <v>8</v>
      </c>
    </row>
    <row r="41" spans="1:6" s="41" customFormat="1" ht="27" customHeight="1" thickBot="1" x14ac:dyDescent="0.2">
      <c r="A41" s="37" t="s">
        <v>30</v>
      </c>
      <c r="B41" s="38"/>
      <c r="C41" s="39" t="s">
        <v>48</v>
      </c>
      <c r="D41" s="79">
        <f>SUM(D17-D40)</f>
        <v>-1100</v>
      </c>
      <c r="E41" s="80"/>
      <c r="F41" s="40" t="s">
        <v>8</v>
      </c>
    </row>
    <row r="60" spans="4:4" ht="19" customHeight="1" x14ac:dyDescent="0.2">
      <c r="D60" s="22" t="s">
        <v>44</v>
      </c>
    </row>
  </sheetData>
  <mergeCells count="52">
    <mergeCell ref="D28:E28"/>
    <mergeCell ref="D32:E32"/>
    <mergeCell ref="D33:E33"/>
    <mergeCell ref="D34:E34"/>
    <mergeCell ref="D30:E30"/>
    <mergeCell ref="D31:E31"/>
    <mergeCell ref="D41:E41"/>
    <mergeCell ref="D39:E39"/>
    <mergeCell ref="D40:E40"/>
    <mergeCell ref="D38:E38"/>
    <mergeCell ref="D35:E35"/>
    <mergeCell ref="D36:E36"/>
    <mergeCell ref="D37:E37"/>
    <mergeCell ref="A2:C2"/>
    <mergeCell ref="D2:E2"/>
    <mergeCell ref="B3:C3"/>
    <mergeCell ref="D3:E3"/>
    <mergeCell ref="B9:C9"/>
    <mergeCell ref="D9:E9"/>
    <mergeCell ref="B4:C4"/>
    <mergeCell ref="D4:E4"/>
    <mergeCell ref="B5:C5"/>
    <mergeCell ref="D5:E5"/>
    <mergeCell ref="B6:C6"/>
    <mergeCell ref="D6:E6"/>
    <mergeCell ref="B8:C8"/>
    <mergeCell ref="D8:E8"/>
    <mergeCell ref="D7:E7"/>
    <mergeCell ref="B7:C7"/>
    <mergeCell ref="D29:E29"/>
    <mergeCell ref="B11:C11"/>
    <mergeCell ref="D11:E11"/>
    <mergeCell ref="B10:C10"/>
    <mergeCell ref="D10:E10"/>
    <mergeCell ref="D12:E12"/>
    <mergeCell ref="B12:C12"/>
    <mergeCell ref="B13:C13"/>
    <mergeCell ref="D13:E13"/>
    <mergeCell ref="A19:F19"/>
    <mergeCell ref="D20:E20"/>
    <mergeCell ref="D21:E21"/>
    <mergeCell ref="A14:C14"/>
    <mergeCell ref="D27:E27"/>
    <mergeCell ref="D25:E25"/>
    <mergeCell ref="D17:E17"/>
    <mergeCell ref="D18:E18"/>
    <mergeCell ref="D15:E15"/>
    <mergeCell ref="D26:E26"/>
    <mergeCell ref="D22:E22"/>
    <mergeCell ref="D23:E23"/>
    <mergeCell ref="D24:E24"/>
    <mergeCell ref="D16:E16"/>
  </mergeCells>
  <phoneticPr fontId="0" type="noConversion"/>
  <pageMargins left="0.25" right="0.25" top="0.75" bottom="0.75" header="0.3" footer="0.3"/>
  <pageSetup paperSize="9" orientation="portrait" horizontalDpi="4294967292" verticalDpi="4294967292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National Arts Festival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</dc:creator>
  <cp:lastModifiedBy>Microsoft Office User</cp:lastModifiedBy>
  <cp:lastPrinted>2013-11-01T08:06:11Z</cp:lastPrinted>
  <dcterms:created xsi:type="dcterms:W3CDTF">2005-08-24T08:35:58Z</dcterms:created>
  <dcterms:modified xsi:type="dcterms:W3CDTF">2019-11-04T13:34:33Z</dcterms:modified>
</cp:coreProperties>
</file>